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ena\add on\prime\Import Purchase Order from Excel to Tally\"/>
    </mc:Choice>
  </mc:AlternateContent>
  <bookViews>
    <workbookView xWindow="0" yWindow="0" windowWidth="20490" windowHeight="7755"/>
  </bookViews>
  <sheets>
    <sheet name="Sheet1" sheetId="1" r:id="rId1"/>
    <sheet name="Sheet1 (2)" sheetId="2" r:id="rId2"/>
  </sheets>
  <definedNames>
    <definedName name="_xlnm._FilterDatabase" localSheetId="0" hidden="1">Sheet1!$A$1:$AL$13</definedName>
    <definedName name="_xlnm._FilterDatabase" localSheetId="1" hidden="1">'Sheet1 (2)'!$A$1:$AH$13</definedName>
  </definedNames>
  <calcPr calcId="152511"/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  <c r="P12" i="1"/>
  <c r="P13" i="1"/>
  <c r="AH19" i="2" l="1"/>
  <c r="U13" i="2"/>
  <c r="N13" i="2"/>
  <c r="N12" i="2"/>
  <c r="U12" i="2" s="1"/>
  <c r="U11" i="2"/>
  <c r="N11" i="2"/>
  <c r="N10" i="2"/>
  <c r="U10" i="2" s="1"/>
  <c r="U9" i="2"/>
  <c r="N9" i="2"/>
  <c r="N8" i="2"/>
  <c r="U8" i="2" s="1"/>
  <c r="U7" i="2"/>
  <c r="N7" i="2"/>
  <c r="N6" i="2"/>
  <c r="U6" i="2" s="1"/>
  <c r="U5" i="2"/>
  <c r="N5" i="2"/>
  <c r="R4" i="2"/>
  <c r="S4" i="2" s="1"/>
  <c r="N4" i="2"/>
  <c r="U4" i="2" s="1"/>
  <c r="R3" i="2"/>
  <c r="S3" i="2" s="1"/>
  <c r="N3" i="2"/>
  <c r="U3" i="2" s="1"/>
  <c r="R2" i="2"/>
  <c r="S2" i="2" s="1"/>
  <c r="N2" i="2"/>
  <c r="U2" i="2" s="1"/>
  <c r="Y13" i="1" l="1"/>
  <c r="Y12" i="1"/>
  <c r="Y11" i="1"/>
  <c r="Y10" i="1"/>
  <c r="Y9" i="1"/>
  <c r="Y8" i="1"/>
  <c r="Y7" i="1"/>
  <c r="Y6" i="1"/>
  <c r="Y5" i="1"/>
  <c r="T4" i="1" l="1"/>
  <c r="T2" i="1"/>
  <c r="U2" i="1" s="1"/>
  <c r="T3" i="1"/>
  <c r="U3" i="1" s="1"/>
  <c r="U4" i="1" l="1"/>
  <c r="Y4" i="1" s="1"/>
  <c r="Y2" i="1"/>
  <c r="Y3" i="1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Creditors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auoto creation : nos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Sundry Creditors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auoto creation : nos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AUTO CREATION : NOS</t>
        </r>
      </text>
    </comment>
  </commentList>
</comments>
</file>

<file path=xl/sharedStrings.xml><?xml version="1.0" encoding="utf-8"?>
<sst xmlns="http://schemas.openxmlformats.org/spreadsheetml/2006/main" count="508" uniqueCount="101">
  <si>
    <t>Unit Price</t>
  </si>
  <si>
    <t>Sub Total</t>
  </si>
  <si>
    <t>Total</t>
  </si>
  <si>
    <t>HSN Code</t>
  </si>
  <si>
    <t>INVSDL1309522</t>
  </si>
  <si>
    <t>sunglasses</t>
  </si>
  <si>
    <t>eyeframe</t>
  </si>
  <si>
    <t>INVSDL1441843</t>
  </si>
  <si>
    <t>INVSDL1442496</t>
  </si>
  <si>
    <t>INVSDL1441292</t>
  </si>
  <si>
    <t>INVSDL1441312</t>
  </si>
  <si>
    <t>INVSDL1441326</t>
  </si>
  <si>
    <t>INVSDL1446721</t>
  </si>
  <si>
    <t>INVSDL1446480</t>
  </si>
  <si>
    <t>Invoice No</t>
  </si>
  <si>
    <t>Item</t>
  </si>
  <si>
    <t>Qty</t>
  </si>
  <si>
    <t>Party Name</t>
  </si>
  <si>
    <t xml:space="preserve">Input IGST </t>
  </si>
  <si>
    <t>Voucher Number</t>
  </si>
  <si>
    <t>Voucher Date</t>
  </si>
  <si>
    <t>28</t>
  </si>
  <si>
    <t>12</t>
  </si>
  <si>
    <t>Purchase Account</t>
  </si>
  <si>
    <t>IGST Ledger</t>
  </si>
  <si>
    <t>Purchase 28%</t>
  </si>
  <si>
    <t>Purchase 12%</t>
  </si>
  <si>
    <t xml:space="preserve">Country </t>
  </si>
  <si>
    <t>State</t>
  </si>
  <si>
    <t>India</t>
  </si>
  <si>
    <t>CGST Ledger</t>
  </si>
  <si>
    <t>SGST Ledger</t>
  </si>
  <si>
    <t>Inpu CGST</t>
  </si>
  <si>
    <t>Input SGST</t>
  </si>
  <si>
    <t>IGST Rate</t>
  </si>
  <si>
    <t>Inter Purchase 12%</t>
  </si>
  <si>
    <t>CGST</t>
  </si>
  <si>
    <t>SGST</t>
  </si>
  <si>
    <t>IGST</t>
  </si>
  <si>
    <t>Voucher Type</t>
  </si>
  <si>
    <t>Unit</t>
  </si>
  <si>
    <t>Transportation Charges</t>
  </si>
  <si>
    <t>Postage Charges</t>
  </si>
  <si>
    <t>Loading Charges</t>
  </si>
  <si>
    <t>Purchase</t>
  </si>
  <si>
    <t>GSTIN</t>
  </si>
  <si>
    <t>Maruti Infotech</t>
  </si>
  <si>
    <t>Tirupati Solutions</t>
  </si>
  <si>
    <t>Tricolite Energy</t>
  </si>
  <si>
    <t>A.K. Technology</t>
  </si>
  <si>
    <t>Allec Enterprise</t>
  </si>
  <si>
    <t>Anand Liners</t>
  </si>
  <si>
    <t>A to Z Enterprise</t>
  </si>
  <si>
    <t>Sahyog Enterprise</t>
  </si>
  <si>
    <t>Invoice date</t>
  </si>
  <si>
    <t>No</t>
  </si>
  <si>
    <t>Gujarat</t>
  </si>
  <si>
    <t>Pur-101</t>
  </si>
  <si>
    <t>Pur-102</t>
  </si>
  <si>
    <t>Pur-103</t>
  </si>
  <si>
    <t>Pur-104</t>
  </si>
  <si>
    <t>Pur-105</t>
  </si>
  <si>
    <t>Pur-106</t>
  </si>
  <si>
    <t>Pur-107</t>
  </si>
  <si>
    <t>Pur-108</t>
  </si>
  <si>
    <t>Group</t>
  </si>
  <si>
    <t>Category</t>
  </si>
  <si>
    <t>Part No.</t>
  </si>
  <si>
    <t>Other Product Category</t>
  </si>
  <si>
    <t>Other Product</t>
  </si>
  <si>
    <t>Part-1</t>
  </si>
  <si>
    <t>Part - 2</t>
  </si>
  <si>
    <t>Jamnagar</t>
  </si>
  <si>
    <t>Rajkot</t>
  </si>
  <si>
    <t>Narration</t>
  </si>
  <si>
    <t>Nar-1</t>
  </si>
  <si>
    <t>Nar-2</t>
  </si>
  <si>
    <t>Nar-3</t>
  </si>
  <si>
    <t>Item Description</t>
  </si>
  <si>
    <t>Godown</t>
  </si>
  <si>
    <t>Item Batch Name</t>
  </si>
  <si>
    <t>Quantity</t>
  </si>
  <si>
    <t>Taxable Value</t>
  </si>
  <si>
    <t>Batch</t>
  </si>
  <si>
    <t>Discount</t>
  </si>
  <si>
    <t>Description -1,2</t>
  </si>
  <si>
    <t>Batch-1</t>
  </si>
  <si>
    <t>Cost Centre</t>
  </si>
  <si>
    <t>CC1</t>
  </si>
  <si>
    <t>North</t>
  </si>
  <si>
    <t>Batch-2</t>
  </si>
  <si>
    <t>TDS Ledger</t>
  </si>
  <si>
    <t>TDS Amount</t>
  </si>
  <si>
    <t>TDS Input</t>
  </si>
  <si>
    <t>Nos</t>
  </si>
  <si>
    <t>Due Date</t>
  </si>
  <si>
    <t>Purchase Order</t>
  </si>
  <si>
    <t>Reference No.</t>
  </si>
  <si>
    <t>Currency</t>
  </si>
  <si>
    <t>Exchange Rate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</si>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</sst>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/m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33" borderId="0" xfId="0" applyFill="1"/>
    <xf numFmtId="164" fontId="0" fillId="33" borderId="0" xfId="0" applyNumberFormat="1" applyFill="1"/>
    <xf numFmtId="14" fontId="0" fillId="0" borderId="0" xfId="0" applyNumberFormat="1"/>
    <xf numFmtId="49" fontId="0" fillId="33" borderId="0" xfId="0" applyNumberFormat="1" applyFill="1"/>
    <xf numFmtId="49" fontId="0" fillId="0" borderId="0" xfId="0" applyNumberFormat="1"/>
    <xf numFmtId="0" fontId="0" fillId="34" borderId="0" xfId="0" applyFill="1" applyAlignment="1">
      <alignment horizontal="center"/>
    </xf>
    <xf numFmtId="0" fontId="16" fillId="34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22" fontId="0" fillId="0" borderId="0" xfId="0" applyNumberFormat="1" applyFill="1"/>
    <xf numFmtId="49" fontId="0" fillId="0" borderId="0" xfId="0" applyNumberFormat="1" applyFill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5"/>
  <sheetViews>
    <sheetView tabSelected="1" workbookViewId="0">
      <selection activeCell="G7" sqref="G7"/>
    </sheetView>
  </sheetViews>
  <sheetFormatPr defaultRowHeight="15" x14ac:dyDescent="0.25"/>
  <cols>
    <col min="1" max="1" width="16.28515625" style="1" bestFit="1" customWidth="1"/>
    <col min="2" max="2" width="13.140625" style="1" bestFit="1" customWidth="1"/>
    <col min="3" max="3" width="14.5703125" style="1" bestFit="1" customWidth="1"/>
    <col min="4" max="4" width="21.5703125" style="1" bestFit="1" customWidth="1"/>
    <col min="5" max="5" width="17.7109375" customWidth="1"/>
    <col min="6" max="8" width="17.7109375" style="1" customWidth="1"/>
    <col min="9" max="9" width="10.42578125" style="1" bestFit="1" customWidth="1"/>
    <col min="10" max="10" width="9.7109375" bestFit="1" customWidth="1"/>
    <col min="11" max="11" width="9.7109375" style="1" customWidth="1"/>
    <col min="12" max="12" width="8.85546875" style="11" bestFit="1" customWidth="1"/>
    <col min="13" max="13" width="13.85546875" style="1" bestFit="1" customWidth="1"/>
    <col min="14" max="15" width="9.7109375" style="1" customWidth="1"/>
    <col min="16" max="16" width="13.28515625" style="1" customWidth="1"/>
    <col min="17" max="17" width="23.5703125" style="1" customWidth="1"/>
    <col min="18" max="18" width="20.7109375" style="1" customWidth="1"/>
    <col min="19" max="19" width="23.42578125" style="1" customWidth="1"/>
    <col min="20" max="21" width="13.28515625" style="1" customWidth="1"/>
    <col min="22" max="22" width="13.28515625" customWidth="1"/>
    <col min="23" max="24" width="13.28515625" style="1" customWidth="1"/>
    <col min="25" max="25" width="14.28515625" customWidth="1"/>
    <col min="26" max="26" width="16" style="8" customWidth="1"/>
    <col min="27" max="27" width="18" bestFit="1" customWidth="1"/>
    <col min="28" max="29" width="14.140625" style="1" customWidth="1"/>
    <col min="30" max="30" width="14.140625" bestFit="1" customWidth="1"/>
    <col min="32" max="32" width="11" bestFit="1" customWidth="1"/>
    <col min="33" max="33" width="16.7109375" customWidth="1"/>
    <col min="35" max="35" width="29.42578125" customWidth="1"/>
    <col min="36" max="36" width="22.140625" bestFit="1" customWidth="1"/>
    <col min="39" max="39" width="13.42578125" customWidth="1"/>
    <col min="40" max="40" width="11.28515625" bestFit="1" customWidth="1"/>
    <col min="41" max="41" width="10.7109375" bestFit="1" customWidth="1"/>
    <col min="42" max="42" width="11.85546875" bestFit="1" customWidth="1"/>
  </cols>
  <sheetData>
    <row r="1" spans="1:42" s="4" customFormat="1" x14ac:dyDescent="0.25">
      <c r="A1" s="4" t="s">
        <v>19</v>
      </c>
      <c r="B1" s="4" t="s">
        <v>20</v>
      </c>
      <c r="C1" s="4" t="s">
        <v>97</v>
      </c>
      <c r="D1" s="4" t="s">
        <v>17</v>
      </c>
      <c r="E1" s="4" t="s">
        <v>15</v>
      </c>
      <c r="F1" s="4" t="s">
        <v>78</v>
      </c>
      <c r="G1" s="4" t="s">
        <v>79</v>
      </c>
      <c r="H1" s="4" t="s">
        <v>83</v>
      </c>
      <c r="I1" s="4" t="s">
        <v>95</v>
      </c>
      <c r="J1" s="4" t="s">
        <v>3</v>
      </c>
      <c r="K1" s="4" t="s">
        <v>16</v>
      </c>
      <c r="L1" s="21" t="s">
        <v>98</v>
      </c>
      <c r="M1" s="4" t="s">
        <v>99</v>
      </c>
      <c r="N1" s="4" t="s">
        <v>0</v>
      </c>
      <c r="O1" s="4" t="s">
        <v>84</v>
      </c>
      <c r="P1" s="4" t="s">
        <v>1</v>
      </c>
      <c r="Q1" s="4" t="s">
        <v>41</v>
      </c>
      <c r="R1" s="4" t="s">
        <v>42</v>
      </c>
      <c r="S1" s="4" t="s">
        <v>43</v>
      </c>
      <c r="T1" s="4" t="s">
        <v>32</v>
      </c>
      <c r="U1" s="4" t="s">
        <v>33</v>
      </c>
      <c r="V1" s="4" t="s">
        <v>18</v>
      </c>
      <c r="W1" s="4" t="s">
        <v>91</v>
      </c>
      <c r="X1" s="4" t="s">
        <v>92</v>
      </c>
      <c r="Y1" s="4" t="s">
        <v>2</v>
      </c>
      <c r="Z1" s="7" t="s">
        <v>34</v>
      </c>
      <c r="AA1" s="4" t="s">
        <v>23</v>
      </c>
      <c r="AB1" s="4" t="s">
        <v>30</v>
      </c>
      <c r="AC1" s="4" t="s">
        <v>31</v>
      </c>
      <c r="AD1" s="4" t="s">
        <v>24</v>
      </c>
      <c r="AE1" s="4" t="s">
        <v>27</v>
      </c>
      <c r="AF1" s="4" t="s">
        <v>28</v>
      </c>
      <c r="AG1" s="4" t="s">
        <v>39</v>
      </c>
      <c r="AH1" s="4" t="s">
        <v>40</v>
      </c>
      <c r="AI1" s="4" t="s">
        <v>65</v>
      </c>
      <c r="AJ1" s="4" t="s">
        <v>66</v>
      </c>
      <c r="AK1" s="4" t="s">
        <v>67</v>
      </c>
      <c r="AL1" s="4" t="s">
        <v>45</v>
      </c>
      <c r="AM1" s="4" t="s">
        <v>74</v>
      </c>
      <c r="AN1" s="4" t="s">
        <v>87</v>
      </c>
    </row>
    <row r="2" spans="1:42" x14ac:dyDescent="0.25">
      <c r="A2" s="1" t="s">
        <v>57</v>
      </c>
      <c r="B2" s="6">
        <v>44652</v>
      </c>
      <c r="C2" s="2" t="s">
        <v>4</v>
      </c>
      <c r="D2" s="2" t="s">
        <v>46</v>
      </c>
      <c r="E2" s="1" t="s">
        <v>5</v>
      </c>
      <c r="F2" s="1" t="s">
        <v>85</v>
      </c>
      <c r="G2" s="1" t="s">
        <v>72</v>
      </c>
      <c r="H2" s="1" t="s">
        <v>86</v>
      </c>
      <c r="I2" s="6">
        <v>44875</v>
      </c>
      <c r="J2" s="1">
        <v>900410</v>
      </c>
      <c r="K2" s="1">
        <v>5</v>
      </c>
      <c r="L2" s="11" t="s">
        <v>100</v>
      </c>
      <c r="M2" s="1">
        <v>78.97</v>
      </c>
      <c r="N2" s="1">
        <v>412</v>
      </c>
      <c r="O2" s="1">
        <v>10</v>
      </c>
      <c r="P2" s="12">
        <f>(100-O2)*(K2*N2)/100</f>
        <v>1854</v>
      </c>
      <c r="Q2" s="1">
        <v>10</v>
      </c>
      <c r="R2" s="1">
        <v>20</v>
      </c>
      <c r="S2" s="1">
        <v>30</v>
      </c>
      <c r="T2" s="13">
        <f>P2*(Z2/2)/100</f>
        <v>259.56</v>
      </c>
      <c r="U2" s="1">
        <f>T2</f>
        <v>259.56</v>
      </c>
      <c r="V2" s="1"/>
      <c r="W2" s="1" t="s">
        <v>93</v>
      </c>
      <c r="X2" s="1">
        <v>200</v>
      </c>
      <c r="Y2" s="12">
        <f>SUM(P2:V2)-X2</f>
        <v>2233.12</v>
      </c>
      <c r="Z2" s="8" t="s">
        <v>21</v>
      </c>
      <c r="AA2" t="s">
        <v>25</v>
      </c>
      <c r="AB2" s="1" t="s">
        <v>36</v>
      </c>
      <c r="AC2" s="1" t="s">
        <v>37</v>
      </c>
      <c r="AD2" t="s">
        <v>38</v>
      </c>
      <c r="AE2" t="s">
        <v>29</v>
      </c>
      <c r="AF2" t="s">
        <v>56</v>
      </c>
      <c r="AG2" t="s">
        <v>96</v>
      </c>
      <c r="AH2" t="s">
        <v>94</v>
      </c>
      <c r="AI2" t="s">
        <v>69</v>
      </c>
      <c r="AJ2" t="s">
        <v>68</v>
      </c>
      <c r="AK2" t="s">
        <v>70</v>
      </c>
      <c r="AM2" t="s">
        <v>75</v>
      </c>
      <c r="AN2" t="s">
        <v>88</v>
      </c>
      <c r="AO2" s="6"/>
      <c r="AP2" s="6"/>
    </row>
    <row r="3" spans="1:42" x14ac:dyDescent="0.25">
      <c r="A3" s="1" t="s">
        <v>57</v>
      </c>
      <c r="B3" s="6">
        <v>44652</v>
      </c>
      <c r="C3" s="2" t="s">
        <v>4</v>
      </c>
      <c r="D3" s="2" t="s">
        <v>46</v>
      </c>
      <c r="E3" s="1" t="s">
        <v>6</v>
      </c>
      <c r="G3" s="1" t="s">
        <v>73</v>
      </c>
      <c r="I3" s="6">
        <v>44875</v>
      </c>
      <c r="J3" s="1">
        <v>9003</v>
      </c>
      <c r="K3" s="1">
        <v>4</v>
      </c>
      <c r="L3" s="11" t="s">
        <v>100</v>
      </c>
      <c r="M3" s="1">
        <v>78.97</v>
      </c>
      <c r="N3" s="1">
        <v>785</v>
      </c>
      <c r="O3" s="1">
        <v>5</v>
      </c>
      <c r="P3" s="12">
        <f t="shared" ref="P3:P13" si="0">(100-O3)*(K3*N3)/100</f>
        <v>2983</v>
      </c>
      <c r="T3" s="13">
        <f>P3*(Z3/2)/100</f>
        <v>178.98</v>
      </c>
      <c r="U3" s="1">
        <f>T3</f>
        <v>178.98</v>
      </c>
      <c r="V3" s="1"/>
      <c r="W3" s="1" t="s">
        <v>93</v>
      </c>
      <c r="Y3" s="12">
        <f>SUM(P3:V3)-X3</f>
        <v>3340.96</v>
      </c>
      <c r="Z3" s="8" t="s">
        <v>22</v>
      </c>
      <c r="AA3" t="s">
        <v>26</v>
      </c>
      <c r="AB3" s="1" t="s">
        <v>36</v>
      </c>
      <c r="AC3" s="1" t="s">
        <v>37</v>
      </c>
      <c r="AD3" s="1" t="s">
        <v>38</v>
      </c>
      <c r="AE3" s="1" t="s">
        <v>29</v>
      </c>
      <c r="AF3" s="1" t="s">
        <v>56</v>
      </c>
      <c r="AG3" s="1" t="s">
        <v>96</v>
      </c>
      <c r="AH3" s="1" t="s">
        <v>94</v>
      </c>
      <c r="AI3" s="1" t="s">
        <v>69</v>
      </c>
      <c r="AJ3" s="1" t="s">
        <v>68</v>
      </c>
      <c r="AK3" t="s">
        <v>71</v>
      </c>
      <c r="AM3" s="1"/>
      <c r="AN3" s="1" t="s">
        <v>88</v>
      </c>
      <c r="AO3" s="6"/>
      <c r="AP3" s="6"/>
    </row>
    <row r="4" spans="1:42" x14ac:dyDescent="0.25">
      <c r="A4" s="1" t="s">
        <v>57</v>
      </c>
      <c r="B4" s="6">
        <v>44652</v>
      </c>
      <c r="C4" s="2" t="s">
        <v>4</v>
      </c>
      <c r="D4" s="2" t="s">
        <v>46</v>
      </c>
      <c r="E4" s="1" t="s">
        <v>5</v>
      </c>
      <c r="G4" s="1" t="s">
        <v>72</v>
      </c>
      <c r="H4" s="1" t="s">
        <v>90</v>
      </c>
      <c r="I4" s="6">
        <v>44875</v>
      </c>
      <c r="J4" s="1">
        <v>900410</v>
      </c>
      <c r="K4" s="1">
        <v>63</v>
      </c>
      <c r="L4" s="11" t="s">
        <v>100</v>
      </c>
      <c r="M4" s="1">
        <v>78.97</v>
      </c>
      <c r="N4" s="1">
        <v>7842</v>
      </c>
      <c r="O4" s="1">
        <v>5</v>
      </c>
      <c r="P4" s="12">
        <f t="shared" si="0"/>
        <v>469343.7</v>
      </c>
      <c r="T4" s="13">
        <f>P4*(Z4/2)/100</f>
        <v>65708.118000000002</v>
      </c>
      <c r="U4" s="14">
        <f>T4</f>
        <v>65708.118000000002</v>
      </c>
      <c r="V4" s="1"/>
      <c r="W4" s="1" t="s">
        <v>93</v>
      </c>
      <c r="Y4" s="12">
        <f>SUM(P4:V4)-X4</f>
        <v>600759.93599999999</v>
      </c>
      <c r="Z4" s="8" t="s">
        <v>21</v>
      </c>
      <c r="AA4" s="1" t="s">
        <v>25</v>
      </c>
      <c r="AB4" s="1" t="s">
        <v>36</v>
      </c>
      <c r="AC4" s="1" t="s">
        <v>37</v>
      </c>
      <c r="AD4" s="1" t="s">
        <v>38</v>
      </c>
      <c r="AE4" s="1" t="s">
        <v>29</v>
      </c>
      <c r="AF4" s="1" t="s">
        <v>56</v>
      </c>
      <c r="AG4" s="1" t="s">
        <v>96</v>
      </c>
      <c r="AH4" s="1" t="s">
        <v>94</v>
      </c>
      <c r="AI4" s="1" t="s">
        <v>69</v>
      </c>
      <c r="AJ4" s="1" t="s">
        <v>68</v>
      </c>
      <c r="AK4" s="1" t="s">
        <v>70</v>
      </c>
      <c r="AM4" s="1"/>
      <c r="AN4" s="1" t="s">
        <v>88</v>
      </c>
      <c r="AO4" s="6"/>
      <c r="AP4" s="6"/>
    </row>
    <row r="5" spans="1:42" x14ac:dyDescent="0.25">
      <c r="A5" s="1" t="s">
        <v>58</v>
      </c>
      <c r="B5" s="6">
        <v>44652</v>
      </c>
      <c r="C5" s="1" t="s">
        <v>7</v>
      </c>
      <c r="D5" s="2" t="s">
        <v>47</v>
      </c>
      <c r="E5" s="1" t="s">
        <v>6</v>
      </c>
      <c r="G5" s="1" t="s">
        <v>72</v>
      </c>
      <c r="I5" s="6">
        <v>44877</v>
      </c>
      <c r="J5" s="1">
        <v>9003</v>
      </c>
      <c r="K5" s="1">
        <v>1</v>
      </c>
      <c r="L5" s="11" t="s">
        <v>100</v>
      </c>
      <c r="M5" s="1">
        <v>79.989999999999995</v>
      </c>
      <c r="N5" s="1">
        <v>650</v>
      </c>
      <c r="P5" s="12">
        <f t="shared" si="0"/>
        <v>650</v>
      </c>
      <c r="Q5" s="1">
        <v>39.5</v>
      </c>
      <c r="R5" s="1">
        <v>50</v>
      </c>
      <c r="S5" s="1">
        <v>60</v>
      </c>
      <c r="V5" s="1">
        <v>78</v>
      </c>
      <c r="W5" s="1" t="s">
        <v>93</v>
      </c>
      <c r="X5" s="1">
        <v>150</v>
      </c>
      <c r="Y5" s="12">
        <f t="shared" ref="Y5:Y13" si="1">SUM(P5:V5)-X5</f>
        <v>727.5</v>
      </c>
      <c r="Z5" s="8">
        <v>12</v>
      </c>
      <c r="AA5" s="1" t="s">
        <v>35</v>
      </c>
      <c r="AB5" s="1" t="s">
        <v>36</v>
      </c>
      <c r="AC5" s="1" t="s">
        <v>37</v>
      </c>
      <c r="AD5" s="1" t="s">
        <v>38</v>
      </c>
      <c r="AE5" s="1" t="s">
        <v>29</v>
      </c>
      <c r="AF5" s="1" t="s">
        <v>56</v>
      </c>
      <c r="AG5" s="1" t="s">
        <v>96</v>
      </c>
      <c r="AH5" s="1" t="s">
        <v>94</v>
      </c>
      <c r="AI5" s="1" t="s">
        <v>69</v>
      </c>
      <c r="AJ5" s="1" t="s">
        <v>68</v>
      </c>
      <c r="AK5" s="1" t="s">
        <v>71</v>
      </c>
      <c r="AM5" t="s">
        <v>76</v>
      </c>
      <c r="AN5" s="1" t="s">
        <v>89</v>
      </c>
      <c r="AO5" s="6"/>
      <c r="AP5" s="1"/>
    </row>
    <row r="6" spans="1:42" x14ac:dyDescent="0.25">
      <c r="A6" s="1" t="s">
        <v>58</v>
      </c>
      <c r="B6" s="6">
        <v>44652</v>
      </c>
      <c r="C6" s="1" t="s">
        <v>7</v>
      </c>
      <c r="D6" s="2" t="s">
        <v>47</v>
      </c>
      <c r="E6" s="1" t="s">
        <v>6</v>
      </c>
      <c r="G6" s="1" t="s">
        <v>73</v>
      </c>
      <c r="I6" s="6">
        <v>44877</v>
      </c>
      <c r="J6" s="1">
        <v>9003</v>
      </c>
      <c r="K6" s="1">
        <v>1</v>
      </c>
      <c r="L6" s="11" t="s">
        <v>100</v>
      </c>
      <c r="M6" s="1">
        <v>79.989999999999995</v>
      </c>
      <c r="N6" s="1">
        <v>1300</v>
      </c>
      <c r="P6" s="12">
        <f t="shared" si="0"/>
        <v>1300</v>
      </c>
      <c r="Q6" s="1">
        <v>50</v>
      </c>
      <c r="R6" s="1">
        <v>60</v>
      </c>
      <c r="S6" s="1">
        <v>70</v>
      </c>
      <c r="V6" s="1">
        <v>156</v>
      </c>
      <c r="W6" s="1" t="s">
        <v>93</v>
      </c>
      <c r="X6" s="1">
        <v>150</v>
      </c>
      <c r="Y6" s="12">
        <f t="shared" si="1"/>
        <v>1486</v>
      </c>
      <c r="Z6" s="8">
        <v>12</v>
      </c>
      <c r="AA6" s="1" t="s">
        <v>35</v>
      </c>
      <c r="AB6" s="1" t="s">
        <v>36</v>
      </c>
      <c r="AC6" s="1" t="s">
        <v>37</v>
      </c>
      <c r="AD6" s="1" t="s">
        <v>38</v>
      </c>
      <c r="AE6" s="1" t="s">
        <v>29</v>
      </c>
      <c r="AF6" s="1" t="s">
        <v>56</v>
      </c>
      <c r="AG6" s="1" t="s">
        <v>96</v>
      </c>
      <c r="AH6" s="1" t="s">
        <v>94</v>
      </c>
      <c r="AI6" s="1" t="s">
        <v>69</v>
      </c>
      <c r="AJ6" s="1" t="s">
        <v>68</v>
      </c>
      <c r="AK6" s="1" t="s">
        <v>71</v>
      </c>
      <c r="AM6" s="1"/>
      <c r="AN6" s="1" t="s">
        <v>89</v>
      </c>
      <c r="AO6" s="6"/>
      <c r="AP6" s="1"/>
    </row>
    <row r="7" spans="1:42" x14ac:dyDescent="0.25">
      <c r="A7" s="1" t="s">
        <v>58</v>
      </c>
      <c r="B7" s="6">
        <v>44652</v>
      </c>
      <c r="C7" s="1" t="s">
        <v>7</v>
      </c>
      <c r="D7" s="2" t="s">
        <v>47</v>
      </c>
      <c r="E7" s="1" t="s">
        <v>6</v>
      </c>
      <c r="I7" s="6">
        <v>44877</v>
      </c>
      <c r="J7" s="1">
        <v>9003</v>
      </c>
      <c r="K7" s="1">
        <v>1</v>
      </c>
      <c r="L7" s="11" t="s">
        <v>100</v>
      </c>
      <c r="M7" s="1">
        <v>79.989999999999995</v>
      </c>
      <c r="N7" s="1">
        <v>1300</v>
      </c>
      <c r="P7" s="12">
        <f t="shared" si="0"/>
        <v>1300</v>
      </c>
      <c r="Q7" s="1">
        <v>60</v>
      </c>
      <c r="R7" s="1">
        <v>70</v>
      </c>
      <c r="S7" s="1">
        <v>80</v>
      </c>
      <c r="V7" s="1">
        <v>156</v>
      </c>
      <c r="W7" s="1" t="s">
        <v>93</v>
      </c>
      <c r="X7" s="1">
        <v>150</v>
      </c>
      <c r="Y7" s="12">
        <f t="shared" si="1"/>
        <v>1516</v>
      </c>
      <c r="Z7" s="8">
        <v>12</v>
      </c>
      <c r="AA7" s="1" t="s">
        <v>35</v>
      </c>
      <c r="AB7" s="1" t="s">
        <v>36</v>
      </c>
      <c r="AC7" s="1" t="s">
        <v>37</v>
      </c>
      <c r="AD7" s="1" t="s">
        <v>38</v>
      </c>
      <c r="AE7" s="1" t="s">
        <v>29</v>
      </c>
      <c r="AF7" s="1" t="s">
        <v>56</v>
      </c>
      <c r="AG7" s="1" t="s">
        <v>96</v>
      </c>
      <c r="AH7" s="1" t="s">
        <v>94</v>
      </c>
      <c r="AI7" s="1" t="s">
        <v>69</v>
      </c>
      <c r="AJ7" s="1" t="s">
        <v>68</v>
      </c>
      <c r="AK7" s="1" t="s">
        <v>71</v>
      </c>
      <c r="AM7" s="1"/>
      <c r="AN7" s="1" t="s">
        <v>89</v>
      </c>
      <c r="AO7" s="6"/>
      <c r="AP7" s="1"/>
    </row>
    <row r="8" spans="1:42" x14ac:dyDescent="0.25">
      <c r="A8" s="1" t="s">
        <v>59</v>
      </c>
      <c r="B8" s="6">
        <v>44652</v>
      </c>
      <c r="C8" s="1" t="s">
        <v>8</v>
      </c>
      <c r="D8" s="2" t="s">
        <v>48</v>
      </c>
      <c r="E8" s="1" t="s">
        <v>6</v>
      </c>
      <c r="I8" s="6">
        <v>44878</v>
      </c>
      <c r="J8" s="1">
        <v>9003</v>
      </c>
      <c r="K8" s="1">
        <v>1</v>
      </c>
      <c r="N8" s="1">
        <v>1300</v>
      </c>
      <c r="P8" s="12">
        <f t="shared" si="0"/>
        <v>1300</v>
      </c>
      <c r="Q8" s="1">
        <v>70</v>
      </c>
      <c r="R8" s="1">
        <v>80</v>
      </c>
      <c r="S8" s="1">
        <v>90</v>
      </c>
      <c r="V8" s="1">
        <v>156</v>
      </c>
      <c r="W8" s="1" t="s">
        <v>93</v>
      </c>
      <c r="X8" s="1">
        <v>55</v>
      </c>
      <c r="Y8" s="12">
        <f t="shared" si="1"/>
        <v>1641</v>
      </c>
      <c r="Z8" s="8">
        <v>12</v>
      </c>
      <c r="AA8" s="1" t="s">
        <v>35</v>
      </c>
      <c r="AB8" s="1" t="s">
        <v>36</v>
      </c>
      <c r="AC8" s="1" t="s">
        <v>37</v>
      </c>
      <c r="AD8" s="1" t="s">
        <v>38</v>
      </c>
      <c r="AE8" s="1" t="s">
        <v>29</v>
      </c>
      <c r="AF8" s="1" t="s">
        <v>56</v>
      </c>
      <c r="AG8" s="1" t="s">
        <v>96</v>
      </c>
      <c r="AH8" s="1" t="s">
        <v>94</v>
      </c>
      <c r="AI8" s="1" t="s">
        <v>69</v>
      </c>
      <c r="AJ8" s="1" t="s">
        <v>68</v>
      </c>
      <c r="AK8" s="1" t="s">
        <v>71</v>
      </c>
      <c r="AM8" t="s">
        <v>77</v>
      </c>
      <c r="AO8" s="6"/>
      <c r="AP8" s="1"/>
    </row>
    <row r="9" spans="1:42" x14ac:dyDescent="0.25">
      <c r="A9" s="1" t="s">
        <v>60</v>
      </c>
      <c r="B9" s="6">
        <v>44652</v>
      </c>
      <c r="C9" s="1" t="s">
        <v>9</v>
      </c>
      <c r="D9" s="2" t="s">
        <v>49</v>
      </c>
      <c r="E9" s="1" t="s">
        <v>6</v>
      </c>
      <c r="I9" s="6">
        <v>44879</v>
      </c>
      <c r="J9" s="1">
        <v>9003</v>
      </c>
      <c r="K9" s="1">
        <v>1</v>
      </c>
      <c r="N9" s="1">
        <v>3445</v>
      </c>
      <c r="P9" s="12">
        <f t="shared" si="0"/>
        <v>3445</v>
      </c>
      <c r="Q9" s="1">
        <v>80</v>
      </c>
      <c r="R9" s="1">
        <v>90</v>
      </c>
      <c r="S9" s="1">
        <v>100</v>
      </c>
      <c r="V9" s="1">
        <v>413.4</v>
      </c>
      <c r="W9" s="1" t="s">
        <v>93</v>
      </c>
      <c r="X9" s="1">
        <v>70</v>
      </c>
      <c r="Y9" s="12">
        <f t="shared" si="1"/>
        <v>4058.3999999999996</v>
      </c>
      <c r="Z9" s="8">
        <v>12</v>
      </c>
      <c r="AA9" s="1" t="s">
        <v>35</v>
      </c>
      <c r="AB9" s="1" t="s">
        <v>36</v>
      </c>
      <c r="AC9" s="1" t="s">
        <v>37</v>
      </c>
      <c r="AD9" s="1" t="s">
        <v>38</v>
      </c>
      <c r="AE9" s="1" t="s">
        <v>29</v>
      </c>
      <c r="AF9" s="1" t="s">
        <v>56</v>
      </c>
      <c r="AG9" s="1" t="s">
        <v>96</v>
      </c>
      <c r="AH9" s="1" t="s">
        <v>94</v>
      </c>
      <c r="AI9" s="1" t="s">
        <v>69</v>
      </c>
      <c r="AJ9" s="1" t="s">
        <v>68</v>
      </c>
      <c r="AK9" s="1" t="s">
        <v>71</v>
      </c>
      <c r="AO9" s="6"/>
      <c r="AP9" s="1"/>
    </row>
    <row r="10" spans="1:42" x14ac:dyDescent="0.25">
      <c r="A10" s="1" t="s">
        <v>61</v>
      </c>
      <c r="B10" s="6">
        <v>44652</v>
      </c>
      <c r="C10" s="1" t="s">
        <v>10</v>
      </c>
      <c r="D10" s="2" t="s">
        <v>50</v>
      </c>
      <c r="E10" s="1" t="s">
        <v>6</v>
      </c>
      <c r="I10" s="6">
        <v>44880</v>
      </c>
      <c r="J10" s="1">
        <v>9003</v>
      </c>
      <c r="K10" s="1">
        <v>1</v>
      </c>
      <c r="N10" s="1">
        <v>1300</v>
      </c>
      <c r="P10" s="12">
        <f t="shared" si="0"/>
        <v>1300</v>
      </c>
      <c r="Q10" s="1">
        <v>90</v>
      </c>
      <c r="R10" s="1">
        <v>100</v>
      </c>
      <c r="S10" s="1">
        <v>110</v>
      </c>
      <c r="V10" s="1">
        <v>156</v>
      </c>
      <c r="W10" s="1" t="s">
        <v>93</v>
      </c>
      <c r="Y10" s="12">
        <f t="shared" si="1"/>
        <v>1756</v>
      </c>
      <c r="Z10" s="8">
        <v>12</v>
      </c>
      <c r="AA10" s="1" t="s">
        <v>35</v>
      </c>
      <c r="AB10" s="1" t="s">
        <v>36</v>
      </c>
      <c r="AC10" s="1" t="s">
        <v>37</v>
      </c>
      <c r="AD10" s="1" t="s">
        <v>38</v>
      </c>
      <c r="AE10" s="1" t="s">
        <v>29</v>
      </c>
      <c r="AF10" s="1" t="s">
        <v>56</v>
      </c>
      <c r="AG10" s="1" t="s">
        <v>96</v>
      </c>
      <c r="AH10" s="1" t="s">
        <v>94</v>
      </c>
      <c r="AI10" s="1" t="s">
        <v>69</v>
      </c>
      <c r="AJ10" s="1" t="s">
        <v>68</v>
      </c>
      <c r="AK10" s="1" t="s">
        <v>71</v>
      </c>
      <c r="AO10" s="6"/>
      <c r="AP10" s="1"/>
    </row>
    <row r="11" spans="1:42" x14ac:dyDescent="0.25">
      <c r="A11" s="1" t="s">
        <v>62</v>
      </c>
      <c r="B11" s="6">
        <v>44652</v>
      </c>
      <c r="C11" s="1" t="s">
        <v>11</v>
      </c>
      <c r="D11" s="2" t="s">
        <v>51</v>
      </c>
      <c r="E11" s="1" t="s">
        <v>6</v>
      </c>
      <c r="I11" s="6">
        <v>44881</v>
      </c>
      <c r="J11" s="1">
        <v>9003</v>
      </c>
      <c r="K11" s="1">
        <v>1</v>
      </c>
      <c r="N11" s="1">
        <v>1625</v>
      </c>
      <c r="P11" s="12">
        <f t="shared" si="0"/>
        <v>1625</v>
      </c>
      <c r="Q11" s="1">
        <v>100</v>
      </c>
      <c r="R11" s="1">
        <v>110</v>
      </c>
      <c r="S11" s="1">
        <v>120</v>
      </c>
      <c r="V11" s="1">
        <v>195</v>
      </c>
      <c r="W11" s="1" t="s">
        <v>93</v>
      </c>
      <c r="Y11" s="12">
        <f t="shared" si="1"/>
        <v>2150</v>
      </c>
      <c r="Z11" s="8">
        <v>12</v>
      </c>
      <c r="AA11" s="1" t="s">
        <v>35</v>
      </c>
      <c r="AB11" s="1" t="s">
        <v>36</v>
      </c>
      <c r="AC11" s="1" t="s">
        <v>37</v>
      </c>
      <c r="AD11" s="1" t="s">
        <v>38</v>
      </c>
      <c r="AE11" s="1" t="s">
        <v>29</v>
      </c>
      <c r="AF11" s="1" t="s">
        <v>56</v>
      </c>
      <c r="AG11" s="1" t="s">
        <v>96</v>
      </c>
      <c r="AH11" s="1" t="s">
        <v>94</v>
      </c>
      <c r="AI11" s="1" t="s">
        <v>69</v>
      </c>
      <c r="AJ11" s="1" t="s">
        <v>68</v>
      </c>
      <c r="AK11" s="1" t="s">
        <v>71</v>
      </c>
      <c r="AO11" s="6"/>
      <c r="AP11" s="1"/>
    </row>
    <row r="12" spans="1:42" x14ac:dyDescent="0.25">
      <c r="A12" s="1" t="s">
        <v>63</v>
      </c>
      <c r="B12" s="6">
        <v>44652</v>
      </c>
      <c r="C12" s="1" t="s">
        <v>12</v>
      </c>
      <c r="D12" s="2" t="s">
        <v>52</v>
      </c>
      <c r="E12" s="1" t="s">
        <v>6</v>
      </c>
      <c r="I12" s="6">
        <v>44884</v>
      </c>
      <c r="J12" s="1">
        <v>9003</v>
      </c>
      <c r="K12" s="1">
        <v>1</v>
      </c>
      <c r="N12" s="1">
        <v>975</v>
      </c>
      <c r="P12" s="12">
        <f t="shared" si="0"/>
        <v>975</v>
      </c>
      <c r="Q12" s="1">
        <v>110</v>
      </c>
      <c r="R12" s="1">
        <v>120</v>
      </c>
      <c r="S12" s="1">
        <v>130</v>
      </c>
      <c r="V12" s="1">
        <v>117</v>
      </c>
      <c r="W12" s="1" t="s">
        <v>93</v>
      </c>
      <c r="Y12" s="12">
        <f t="shared" si="1"/>
        <v>1452</v>
      </c>
      <c r="Z12" s="8">
        <v>12</v>
      </c>
      <c r="AA12" s="1" t="s">
        <v>35</v>
      </c>
      <c r="AB12" s="1" t="s">
        <v>36</v>
      </c>
      <c r="AC12" s="1" t="s">
        <v>37</v>
      </c>
      <c r="AD12" s="1" t="s">
        <v>38</v>
      </c>
      <c r="AE12" s="1" t="s">
        <v>29</v>
      </c>
      <c r="AF12" s="1" t="s">
        <v>56</v>
      </c>
      <c r="AG12" s="1" t="s">
        <v>96</v>
      </c>
      <c r="AH12" s="1" t="s">
        <v>94</v>
      </c>
      <c r="AI12" s="1" t="s">
        <v>69</v>
      </c>
      <c r="AJ12" s="1" t="s">
        <v>68</v>
      </c>
      <c r="AK12" s="1" t="s">
        <v>71</v>
      </c>
      <c r="AO12" s="6"/>
      <c r="AP12" s="1"/>
    </row>
    <row r="13" spans="1:42" x14ac:dyDescent="0.25">
      <c r="A13" s="1" t="s">
        <v>64</v>
      </c>
      <c r="B13" s="6">
        <v>44652</v>
      </c>
      <c r="C13" s="1" t="s">
        <v>13</v>
      </c>
      <c r="D13" s="2" t="s">
        <v>53</v>
      </c>
      <c r="E13" s="1" t="s">
        <v>6</v>
      </c>
      <c r="I13" s="6">
        <v>44885</v>
      </c>
      <c r="J13" s="1">
        <v>9003</v>
      </c>
      <c r="K13" s="1">
        <v>2</v>
      </c>
      <c r="N13" s="1">
        <v>812.5</v>
      </c>
      <c r="P13" s="12">
        <f t="shared" si="0"/>
        <v>1625</v>
      </c>
      <c r="Q13" s="1">
        <v>120</v>
      </c>
      <c r="R13" s="1">
        <v>130</v>
      </c>
      <c r="S13" s="1">
        <v>140</v>
      </c>
      <c r="V13" s="1">
        <v>195</v>
      </c>
      <c r="W13" s="1" t="s">
        <v>93</v>
      </c>
      <c r="Y13" s="12">
        <f t="shared" si="1"/>
        <v>2210</v>
      </c>
      <c r="Z13" s="8">
        <v>12</v>
      </c>
      <c r="AA13" s="1" t="s">
        <v>35</v>
      </c>
      <c r="AB13" s="1" t="s">
        <v>36</v>
      </c>
      <c r="AC13" s="1" t="s">
        <v>37</v>
      </c>
      <c r="AD13" s="1" t="s">
        <v>38</v>
      </c>
      <c r="AE13" s="1" t="s">
        <v>29</v>
      </c>
      <c r="AF13" s="1" t="s">
        <v>56</v>
      </c>
      <c r="AG13" s="1" t="s">
        <v>96</v>
      </c>
      <c r="AH13" s="1" t="s">
        <v>94</v>
      </c>
      <c r="AI13" s="1" t="s">
        <v>69</v>
      </c>
      <c r="AJ13" s="1" t="s">
        <v>68</v>
      </c>
      <c r="AK13" s="1" t="s">
        <v>71</v>
      </c>
      <c r="AO13" s="6"/>
      <c r="AP13" s="1"/>
    </row>
    <row r="14" spans="1:42" s="1" customFormat="1" x14ac:dyDescent="0.25">
      <c r="D14" s="2"/>
      <c r="L14" s="11"/>
      <c r="Z14" s="8"/>
    </row>
    <row r="15" spans="1:42" s="15" customFormat="1" ht="14.1" customHeight="1" x14ac:dyDescent="0.25"/>
    <row r="16" spans="1:42" s="15" customFormat="1" x14ac:dyDescent="0.25">
      <c r="D16" s="16"/>
      <c r="E16" s="18"/>
      <c r="F16" s="18"/>
      <c r="G16" s="18"/>
      <c r="H16" s="19"/>
      <c r="I16" s="19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0"/>
      <c r="X16" s="20"/>
      <c r="Z16" s="17"/>
    </row>
    <row r="17" spans="1:40" s="15" customForma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x14ac:dyDescent="0.25">
      <c r="D18" s="2"/>
      <c r="E18" s="1"/>
      <c r="J18" s="1"/>
      <c r="V18" s="1"/>
      <c r="Y18" s="1"/>
    </row>
    <row r="19" spans="1:40" x14ac:dyDescent="0.25">
      <c r="D19" s="2"/>
      <c r="E19" s="1"/>
      <c r="J19" s="1"/>
      <c r="V19" s="1"/>
      <c r="Y19" s="1"/>
    </row>
    <row r="20" spans="1:40" x14ac:dyDescent="0.25">
      <c r="D20" s="2"/>
      <c r="E20" s="1"/>
      <c r="J20" s="1"/>
      <c r="V20" s="1"/>
      <c r="Y20" s="1"/>
    </row>
    <row r="21" spans="1:40" x14ac:dyDescent="0.25">
      <c r="D21" s="2"/>
      <c r="E21" s="1"/>
      <c r="J21" s="1"/>
      <c r="V21" s="1"/>
      <c r="Y21" s="1"/>
    </row>
    <row r="22" spans="1:40" x14ac:dyDescent="0.25">
      <c r="D22" s="2"/>
      <c r="E22" s="1"/>
      <c r="J22" s="1"/>
      <c r="V22" s="1"/>
      <c r="Y22" s="1"/>
    </row>
    <row r="23" spans="1:40" x14ac:dyDescent="0.25">
      <c r="D23" s="2"/>
      <c r="E23" s="1"/>
      <c r="J23" s="1"/>
      <c r="V23" s="1"/>
      <c r="Y23" s="1"/>
    </row>
    <row r="24" spans="1:40" x14ac:dyDescent="0.25">
      <c r="D24" s="2"/>
      <c r="E24" s="1"/>
      <c r="J24" s="1"/>
      <c r="V24" s="1"/>
      <c r="Y24" s="1"/>
    </row>
    <row r="25" spans="1:40" x14ac:dyDescent="0.25">
      <c r="D25" s="2"/>
      <c r="E25" s="1"/>
      <c r="J25" s="1"/>
      <c r="V25" s="1"/>
      <c r="Y25" s="1"/>
    </row>
    <row r="26" spans="1:40" x14ac:dyDescent="0.25">
      <c r="D26" s="2"/>
      <c r="E26" s="1"/>
      <c r="J26" s="1"/>
      <c r="V26" s="1"/>
      <c r="Y26" s="1"/>
    </row>
    <row r="27" spans="1:40" x14ac:dyDescent="0.25">
      <c r="D27" s="2"/>
      <c r="E27" s="1"/>
      <c r="J27" s="1"/>
      <c r="V27" s="1"/>
      <c r="Y27" s="1"/>
    </row>
    <row r="28" spans="1:40" x14ac:dyDescent="0.25">
      <c r="D28" s="2"/>
      <c r="E28" s="1"/>
      <c r="J28" s="1"/>
      <c r="V28" s="1"/>
      <c r="Y28" s="1"/>
    </row>
    <row r="29" spans="1:40" x14ac:dyDescent="0.25">
      <c r="D29" s="2"/>
      <c r="E29" s="1"/>
      <c r="J29" s="1"/>
      <c r="V29" s="1"/>
      <c r="Y29" s="1"/>
    </row>
    <row r="30" spans="1:40" x14ac:dyDescent="0.25">
      <c r="D30" s="2"/>
      <c r="E30" s="1"/>
      <c r="J30" s="1"/>
      <c r="V30" s="1"/>
      <c r="Y30" s="1"/>
    </row>
    <row r="31" spans="1:40" x14ac:dyDescent="0.25">
      <c r="D31" s="2"/>
      <c r="E31" s="1"/>
      <c r="J31" s="1"/>
      <c r="V31" s="1"/>
      <c r="Y31" s="1"/>
    </row>
    <row r="32" spans="1:40" x14ac:dyDescent="0.25">
      <c r="D32" s="2"/>
      <c r="E32" s="1"/>
      <c r="J32" s="1"/>
      <c r="V32" s="1"/>
      <c r="Y32" s="1"/>
    </row>
    <row r="33" spans="4:25" x14ac:dyDescent="0.25">
      <c r="D33" s="2"/>
      <c r="E33" s="1"/>
      <c r="J33" s="1"/>
      <c r="V33" s="1"/>
      <c r="Y33" s="1"/>
    </row>
    <row r="34" spans="4:25" x14ac:dyDescent="0.25">
      <c r="D34" s="2"/>
      <c r="E34" s="1"/>
      <c r="J34" s="1"/>
      <c r="V34" s="1"/>
      <c r="Y34" s="1"/>
    </row>
    <row r="35" spans="4:25" x14ac:dyDescent="0.25">
      <c r="D35" s="2"/>
      <c r="E35" s="1"/>
      <c r="J35" s="1"/>
      <c r="V35" s="1"/>
      <c r="Y35" s="1"/>
    </row>
    <row r="36" spans="4:25" x14ac:dyDescent="0.25">
      <c r="D36" s="2"/>
      <c r="E36" s="1"/>
      <c r="J36" s="1"/>
      <c r="V36" s="1"/>
      <c r="Y36" s="1"/>
    </row>
    <row r="37" spans="4:25" x14ac:dyDescent="0.25">
      <c r="D37" s="2"/>
      <c r="E37" s="1"/>
      <c r="J37" s="1"/>
      <c r="V37" s="1"/>
      <c r="Y37" s="1"/>
    </row>
    <row r="38" spans="4:25" x14ac:dyDescent="0.25">
      <c r="D38" s="2"/>
      <c r="E38" s="1"/>
      <c r="J38" s="1"/>
      <c r="V38" s="1"/>
      <c r="Y38" s="1"/>
    </row>
    <row r="39" spans="4:25" x14ac:dyDescent="0.25">
      <c r="D39" s="2"/>
      <c r="E39" s="1"/>
      <c r="J39" s="1"/>
      <c r="V39" s="1"/>
      <c r="Y39" s="1"/>
    </row>
    <row r="40" spans="4:25" x14ac:dyDescent="0.25">
      <c r="D40" s="2"/>
      <c r="E40" s="1"/>
      <c r="J40" s="1"/>
      <c r="V40" s="1"/>
      <c r="Y40" s="1"/>
    </row>
    <row r="41" spans="4:25" x14ac:dyDescent="0.25">
      <c r="D41" s="2"/>
      <c r="E41" s="1"/>
      <c r="J41" s="1"/>
      <c r="V41" s="1"/>
      <c r="Y41" s="1"/>
    </row>
    <row r="42" spans="4:25" x14ac:dyDescent="0.25">
      <c r="D42" s="2"/>
      <c r="E42" s="1"/>
      <c r="J42" s="1"/>
      <c r="V42" s="1"/>
      <c r="Y42" s="1"/>
    </row>
    <row r="43" spans="4:25" x14ac:dyDescent="0.25">
      <c r="D43" s="2"/>
      <c r="E43" s="1"/>
      <c r="J43" s="1"/>
      <c r="V43" s="1"/>
      <c r="Y43" s="1"/>
    </row>
    <row r="44" spans="4:25" x14ac:dyDescent="0.25">
      <c r="D44" s="2"/>
      <c r="E44" s="1"/>
      <c r="J44" s="1"/>
      <c r="V44" s="1"/>
      <c r="Y44" s="1"/>
    </row>
    <row r="45" spans="4:25" x14ac:dyDescent="0.25">
      <c r="D45" s="2"/>
      <c r="E45" s="1"/>
      <c r="J45" s="1"/>
      <c r="V45" s="1"/>
      <c r="Y45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46"/>
  <sheetViews>
    <sheetView workbookViewId="0">
      <selection activeCell="A3" sqref="A3:XFD3"/>
    </sheetView>
  </sheetViews>
  <sheetFormatPr defaultColWidth="9.140625" defaultRowHeight="15" x14ac:dyDescent="0.25"/>
  <cols>
    <col min="1" max="1" width="16.28515625" style="1" bestFit="1" customWidth="1"/>
    <col min="2" max="2" width="13.140625" style="1" bestFit="1" customWidth="1"/>
    <col min="3" max="3" width="14.5703125" style="1" bestFit="1" customWidth="1"/>
    <col min="4" max="4" width="11.5703125" style="3" bestFit="1" customWidth="1"/>
    <col min="5" max="5" width="21.5703125" style="1" bestFit="1" customWidth="1"/>
    <col min="6" max="9" width="17.7109375" style="1" customWidth="1"/>
    <col min="10" max="10" width="9.7109375" style="1" bestFit="1" customWidth="1"/>
    <col min="11" max="13" width="9.7109375" style="1" customWidth="1"/>
    <col min="14" max="14" width="13.28515625" style="1" customWidth="1"/>
    <col min="15" max="15" width="23.5703125" style="1" customWidth="1"/>
    <col min="16" max="16" width="20.7109375" style="1" customWidth="1"/>
    <col min="17" max="17" width="23.42578125" style="1" customWidth="1"/>
    <col min="18" max="20" width="13.28515625" style="1" customWidth="1"/>
    <col min="21" max="21" width="14.28515625" style="1" customWidth="1"/>
    <col min="22" max="22" width="16" style="8" customWidth="1"/>
    <col min="23" max="23" width="18" style="1" bestFit="1" customWidth="1"/>
    <col min="24" max="25" width="14.140625" style="1" customWidth="1"/>
    <col min="26" max="26" width="14.140625" style="1" bestFit="1" customWidth="1"/>
    <col min="27" max="27" width="9.140625" style="1"/>
    <col min="28" max="28" width="11" style="1" bestFit="1" customWidth="1"/>
    <col min="29" max="29" width="16.7109375" style="1" customWidth="1"/>
    <col min="30" max="30" width="9.140625" style="1"/>
    <col min="31" max="31" width="29.42578125" style="1" customWidth="1"/>
    <col min="32" max="32" width="22.140625" style="1" bestFit="1" customWidth="1"/>
    <col min="33" max="34" width="9.140625" style="1"/>
    <col min="35" max="35" width="13.42578125" style="1" customWidth="1"/>
    <col min="36" max="36" width="11.28515625" style="1" bestFit="1" customWidth="1"/>
    <col min="37" max="37" width="10.7109375" style="1" bestFit="1" customWidth="1"/>
    <col min="38" max="38" width="11.85546875" style="1" bestFit="1" customWidth="1"/>
    <col min="39" max="16384" width="9.140625" style="1"/>
  </cols>
  <sheetData>
    <row r="1" spans="1:38" s="4" customFormat="1" x14ac:dyDescent="0.25">
      <c r="A1" s="4" t="s">
        <v>19</v>
      </c>
      <c r="B1" s="4" t="s">
        <v>20</v>
      </c>
      <c r="C1" s="4" t="s">
        <v>14</v>
      </c>
      <c r="D1" s="5" t="s">
        <v>54</v>
      </c>
      <c r="E1" s="4" t="s">
        <v>17</v>
      </c>
      <c r="F1" s="4" t="s">
        <v>15</v>
      </c>
      <c r="G1" s="4" t="s">
        <v>78</v>
      </c>
      <c r="H1" s="4" t="s">
        <v>79</v>
      </c>
      <c r="I1" s="4" t="s">
        <v>83</v>
      </c>
      <c r="J1" s="4" t="s">
        <v>3</v>
      </c>
      <c r="K1" s="4" t="s">
        <v>16</v>
      </c>
      <c r="L1" s="4" t="s">
        <v>0</v>
      </c>
      <c r="M1" s="4" t="s">
        <v>84</v>
      </c>
      <c r="N1" s="4" t="s">
        <v>1</v>
      </c>
      <c r="O1" s="4" t="s">
        <v>41</v>
      </c>
      <c r="P1" s="4" t="s">
        <v>42</v>
      </c>
      <c r="Q1" s="4" t="s">
        <v>43</v>
      </c>
      <c r="R1" s="4" t="s">
        <v>32</v>
      </c>
      <c r="S1" s="4" t="s">
        <v>33</v>
      </c>
      <c r="T1" s="4" t="s">
        <v>18</v>
      </c>
      <c r="U1" s="4" t="s">
        <v>2</v>
      </c>
      <c r="V1" s="7" t="s">
        <v>34</v>
      </c>
      <c r="W1" s="4" t="s">
        <v>23</v>
      </c>
      <c r="X1" s="4" t="s">
        <v>30</v>
      </c>
      <c r="Y1" s="4" t="s">
        <v>31</v>
      </c>
      <c r="Z1" s="4" t="s">
        <v>24</v>
      </c>
      <c r="AA1" s="4" t="s">
        <v>27</v>
      </c>
      <c r="AB1" s="4" t="s">
        <v>28</v>
      </c>
      <c r="AC1" s="4" t="s">
        <v>39</v>
      </c>
      <c r="AD1" s="4" t="s">
        <v>40</v>
      </c>
      <c r="AE1" s="4" t="s">
        <v>65</v>
      </c>
      <c r="AF1" s="4" t="s">
        <v>66</v>
      </c>
      <c r="AG1" s="4" t="s">
        <v>67</v>
      </c>
      <c r="AH1" s="4" t="s">
        <v>45</v>
      </c>
      <c r="AI1" s="4" t="s">
        <v>74</v>
      </c>
      <c r="AJ1" s="4" t="s">
        <v>87</v>
      </c>
      <c r="AK1" s="4" t="s">
        <v>91</v>
      </c>
      <c r="AL1" s="4" t="s">
        <v>92</v>
      </c>
    </row>
    <row r="2" spans="1:38" x14ac:dyDescent="0.25">
      <c r="A2" s="1" t="s">
        <v>57</v>
      </c>
      <c r="B2" s="6">
        <v>44287</v>
      </c>
      <c r="C2" s="2" t="s">
        <v>4</v>
      </c>
      <c r="D2" s="6">
        <v>43009</v>
      </c>
      <c r="E2" s="2" t="s">
        <v>46</v>
      </c>
      <c r="F2" s="1" t="s">
        <v>5</v>
      </c>
      <c r="G2" s="1" t="s">
        <v>85</v>
      </c>
      <c r="H2" s="1" t="s">
        <v>72</v>
      </c>
      <c r="I2" s="1" t="s">
        <v>86</v>
      </c>
      <c r="J2" s="1">
        <v>900410</v>
      </c>
      <c r="K2" s="1">
        <v>5</v>
      </c>
      <c r="L2" s="1">
        <v>412</v>
      </c>
      <c r="M2" s="1">
        <v>10</v>
      </c>
      <c r="N2" s="12">
        <f>(100-M2)*(K2*L2)/100</f>
        <v>1854</v>
      </c>
      <c r="O2" s="1">
        <v>10</v>
      </c>
      <c r="P2" s="1">
        <v>20</v>
      </c>
      <c r="Q2" s="1">
        <v>30</v>
      </c>
      <c r="R2" s="13">
        <f>N2*(V2/2)/100</f>
        <v>259.56</v>
      </c>
      <c r="S2" s="1">
        <f>R2</f>
        <v>259.56</v>
      </c>
      <c r="U2" s="12">
        <f>SUM(N2:T2)-AL2</f>
        <v>2333.12</v>
      </c>
      <c r="V2" s="8" t="s">
        <v>21</v>
      </c>
      <c r="W2" s="1" t="s">
        <v>25</v>
      </c>
      <c r="X2" s="1" t="s">
        <v>36</v>
      </c>
      <c r="Y2" s="1" t="s">
        <v>37</v>
      </c>
      <c r="Z2" s="1" t="s">
        <v>38</v>
      </c>
      <c r="AA2" s="1" t="s">
        <v>29</v>
      </c>
      <c r="AB2" s="1" t="s">
        <v>56</v>
      </c>
      <c r="AC2" s="1" t="s">
        <v>44</v>
      </c>
      <c r="AD2" s="1" t="s">
        <v>55</v>
      </c>
      <c r="AE2" s="1" t="s">
        <v>69</v>
      </c>
      <c r="AF2" s="1" t="s">
        <v>68</v>
      </c>
      <c r="AG2" s="1" t="s">
        <v>70</v>
      </c>
      <c r="AI2" s="1" t="s">
        <v>75</v>
      </c>
      <c r="AJ2" s="1" t="s">
        <v>88</v>
      </c>
      <c r="AK2" s="1" t="s">
        <v>93</v>
      </c>
      <c r="AL2" s="1">
        <v>100</v>
      </c>
    </row>
    <row r="3" spans="1:38" x14ac:dyDescent="0.25">
      <c r="A3" s="1" t="s">
        <v>57</v>
      </c>
      <c r="B3" s="6">
        <v>44287</v>
      </c>
      <c r="C3" s="2" t="s">
        <v>4</v>
      </c>
      <c r="D3" s="6">
        <v>43009</v>
      </c>
      <c r="E3" s="2" t="s">
        <v>46</v>
      </c>
      <c r="F3" s="1" t="s">
        <v>6</v>
      </c>
      <c r="H3" s="1" t="s">
        <v>73</v>
      </c>
      <c r="J3" s="1">
        <v>9003</v>
      </c>
      <c r="K3" s="1">
        <v>4</v>
      </c>
      <c r="L3" s="1">
        <v>785</v>
      </c>
      <c r="M3" s="1">
        <v>5</v>
      </c>
      <c r="N3" s="12">
        <f t="shared" ref="N3:N13" si="0">(100-M3)*(K3*L3)/100</f>
        <v>2983</v>
      </c>
      <c r="O3" s="1">
        <v>20</v>
      </c>
      <c r="P3" s="1">
        <v>30</v>
      </c>
      <c r="Q3" s="1">
        <v>40</v>
      </c>
      <c r="R3" s="13">
        <f>N3*(V3/2)/100</f>
        <v>178.98</v>
      </c>
      <c r="S3" s="1">
        <f>R3</f>
        <v>178.98</v>
      </c>
      <c r="U3" s="12">
        <f t="shared" ref="U3:U4" si="1">SUM(N3:T3)-AL3</f>
        <v>3330.96</v>
      </c>
      <c r="V3" s="8" t="s">
        <v>22</v>
      </c>
      <c r="W3" s="1" t="s">
        <v>26</v>
      </c>
      <c r="X3" s="1" t="s">
        <v>36</v>
      </c>
      <c r="Y3" s="1" t="s">
        <v>37</v>
      </c>
      <c r="Z3" s="1" t="s">
        <v>38</v>
      </c>
      <c r="AA3" s="1" t="s">
        <v>29</v>
      </c>
      <c r="AB3" s="1" t="s">
        <v>56</v>
      </c>
      <c r="AC3" s="1" t="s">
        <v>44</v>
      </c>
      <c r="AD3" s="1" t="s">
        <v>55</v>
      </c>
      <c r="AE3" s="1" t="s">
        <v>69</v>
      </c>
      <c r="AF3" s="1" t="s">
        <v>68</v>
      </c>
      <c r="AG3" s="1" t="s">
        <v>71</v>
      </c>
      <c r="AJ3" s="1" t="s">
        <v>88</v>
      </c>
      <c r="AK3" s="1" t="s">
        <v>93</v>
      </c>
      <c r="AL3" s="1">
        <v>100</v>
      </c>
    </row>
    <row r="4" spans="1:38" x14ac:dyDescent="0.25">
      <c r="A4" s="1" t="s">
        <v>57</v>
      </c>
      <c r="B4" s="6">
        <v>44287</v>
      </c>
      <c r="C4" s="2" t="s">
        <v>4</v>
      </c>
      <c r="D4" s="6">
        <v>43009</v>
      </c>
      <c r="E4" s="2" t="s">
        <v>46</v>
      </c>
      <c r="F4" s="1" t="s">
        <v>5</v>
      </c>
      <c r="H4" s="1" t="s">
        <v>72</v>
      </c>
      <c r="I4" s="1" t="s">
        <v>90</v>
      </c>
      <c r="J4" s="1">
        <v>900410</v>
      </c>
      <c r="K4" s="1">
        <v>63</v>
      </c>
      <c r="L4" s="1">
        <v>7842</v>
      </c>
      <c r="M4" s="1">
        <v>5</v>
      </c>
      <c r="N4" s="12">
        <f t="shared" si="0"/>
        <v>469343.7</v>
      </c>
      <c r="O4" s="1">
        <v>30</v>
      </c>
      <c r="P4" s="1">
        <v>40</v>
      </c>
      <c r="Q4" s="1">
        <v>50</v>
      </c>
      <c r="R4" s="13">
        <f>N4*(V4/2)/100</f>
        <v>65708.118000000002</v>
      </c>
      <c r="S4" s="14">
        <f>R4</f>
        <v>65708.118000000002</v>
      </c>
      <c r="U4" s="12">
        <f t="shared" si="1"/>
        <v>600779.93599999999</v>
      </c>
      <c r="V4" s="8" t="s">
        <v>21</v>
      </c>
      <c r="W4" s="1" t="s">
        <v>25</v>
      </c>
      <c r="X4" s="1" t="s">
        <v>36</v>
      </c>
      <c r="Y4" s="1" t="s">
        <v>37</v>
      </c>
      <c r="Z4" s="1" t="s">
        <v>38</v>
      </c>
      <c r="AA4" s="1" t="s">
        <v>29</v>
      </c>
      <c r="AB4" s="1" t="s">
        <v>56</v>
      </c>
      <c r="AC4" s="1" t="s">
        <v>44</v>
      </c>
      <c r="AD4" s="1" t="s">
        <v>55</v>
      </c>
      <c r="AE4" s="1" t="s">
        <v>69</v>
      </c>
      <c r="AF4" s="1" t="s">
        <v>68</v>
      </c>
      <c r="AG4" s="1" t="s">
        <v>70</v>
      </c>
      <c r="AJ4" s="1" t="s">
        <v>88</v>
      </c>
      <c r="AK4" s="1" t="s">
        <v>93</v>
      </c>
      <c r="AL4" s="1">
        <v>100</v>
      </c>
    </row>
    <row r="5" spans="1:38" x14ac:dyDescent="0.25">
      <c r="A5" s="1" t="s">
        <v>58</v>
      </c>
      <c r="B5" s="6">
        <v>44287</v>
      </c>
      <c r="C5" s="1" t="s">
        <v>7</v>
      </c>
      <c r="D5" s="3">
        <v>43009.550891203704</v>
      </c>
      <c r="E5" s="2" t="s">
        <v>47</v>
      </c>
      <c r="F5" s="1" t="s">
        <v>6</v>
      </c>
      <c r="H5" s="1" t="s">
        <v>72</v>
      </c>
      <c r="J5" s="1">
        <v>9003</v>
      </c>
      <c r="K5" s="1">
        <v>1</v>
      </c>
      <c r="L5" s="1">
        <v>650</v>
      </c>
      <c r="N5" s="12">
        <f t="shared" si="0"/>
        <v>650</v>
      </c>
      <c r="O5" s="1">
        <v>39.5</v>
      </c>
      <c r="P5" s="1">
        <v>50</v>
      </c>
      <c r="Q5" s="1">
        <v>60</v>
      </c>
      <c r="T5" s="1">
        <v>78</v>
      </c>
      <c r="U5" s="12">
        <f t="shared" ref="U5:U13" si="2">SUM(N5:T5)</f>
        <v>877.5</v>
      </c>
      <c r="V5" s="8">
        <v>12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29</v>
      </c>
      <c r="AB5" s="1" t="s">
        <v>56</v>
      </c>
      <c r="AC5" s="1" t="s">
        <v>44</v>
      </c>
      <c r="AD5" s="1" t="s">
        <v>55</v>
      </c>
      <c r="AE5" s="1" t="s">
        <v>69</v>
      </c>
      <c r="AF5" s="1" t="s">
        <v>68</v>
      </c>
      <c r="AG5" s="1" t="s">
        <v>71</v>
      </c>
      <c r="AI5" s="1" t="s">
        <v>76</v>
      </c>
      <c r="AJ5" s="1" t="s">
        <v>89</v>
      </c>
    </row>
    <row r="6" spans="1:38" x14ac:dyDescent="0.25">
      <c r="A6" s="1" t="s">
        <v>58</v>
      </c>
      <c r="B6" s="6">
        <v>44287</v>
      </c>
      <c r="C6" s="1" t="s">
        <v>7</v>
      </c>
      <c r="D6" s="3">
        <v>43009.563043981485</v>
      </c>
      <c r="E6" s="2" t="s">
        <v>47</v>
      </c>
      <c r="F6" s="1" t="s">
        <v>6</v>
      </c>
      <c r="H6" s="1" t="s">
        <v>73</v>
      </c>
      <c r="J6" s="1">
        <v>9003</v>
      </c>
      <c r="K6" s="1">
        <v>1</v>
      </c>
      <c r="L6" s="1">
        <v>1300</v>
      </c>
      <c r="N6" s="12">
        <f t="shared" si="0"/>
        <v>1300</v>
      </c>
      <c r="O6" s="1">
        <v>50</v>
      </c>
      <c r="P6" s="1">
        <v>60</v>
      </c>
      <c r="Q6" s="1">
        <v>70</v>
      </c>
      <c r="T6" s="1">
        <v>156</v>
      </c>
      <c r="U6" s="12">
        <f t="shared" si="2"/>
        <v>1636</v>
      </c>
      <c r="V6" s="8">
        <v>12</v>
      </c>
      <c r="W6" s="1" t="s">
        <v>35</v>
      </c>
      <c r="X6" s="1" t="s">
        <v>36</v>
      </c>
      <c r="Y6" s="1" t="s">
        <v>37</v>
      </c>
      <c r="Z6" s="1" t="s">
        <v>38</v>
      </c>
      <c r="AA6" s="1" t="s">
        <v>29</v>
      </c>
      <c r="AB6" s="1" t="s">
        <v>56</v>
      </c>
      <c r="AC6" s="1" t="s">
        <v>44</v>
      </c>
      <c r="AD6" s="1" t="s">
        <v>55</v>
      </c>
      <c r="AE6" s="1" t="s">
        <v>69</v>
      </c>
      <c r="AF6" s="1" t="s">
        <v>68</v>
      </c>
      <c r="AG6" s="1" t="s">
        <v>71</v>
      </c>
      <c r="AJ6" s="1" t="s">
        <v>89</v>
      </c>
    </row>
    <row r="7" spans="1:38" x14ac:dyDescent="0.25">
      <c r="A7" s="1" t="s">
        <v>58</v>
      </c>
      <c r="B7" s="6">
        <v>44287</v>
      </c>
      <c r="C7" s="1" t="s">
        <v>7</v>
      </c>
      <c r="D7" s="3">
        <v>43009.563171296293</v>
      </c>
      <c r="E7" s="2" t="s">
        <v>47</v>
      </c>
      <c r="F7" s="1" t="s">
        <v>6</v>
      </c>
      <c r="J7" s="1">
        <v>9003</v>
      </c>
      <c r="K7" s="1">
        <v>1</v>
      </c>
      <c r="L7" s="1">
        <v>1300</v>
      </c>
      <c r="N7" s="12">
        <f t="shared" si="0"/>
        <v>1300</v>
      </c>
      <c r="O7" s="1">
        <v>60</v>
      </c>
      <c r="P7" s="1">
        <v>70</v>
      </c>
      <c r="Q7" s="1">
        <v>80</v>
      </c>
      <c r="T7" s="1">
        <v>156</v>
      </c>
      <c r="U7" s="12">
        <f t="shared" si="2"/>
        <v>1666</v>
      </c>
      <c r="V7" s="8">
        <v>12</v>
      </c>
      <c r="W7" s="1" t="s">
        <v>35</v>
      </c>
      <c r="X7" s="1" t="s">
        <v>36</v>
      </c>
      <c r="Y7" s="1" t="s">
        <v>37</v>
      </c>
      <c r="Z7" s="1" t="s">
        <v>38</v>
      </c>
      <c r="AA7" s="1" t="s">
        <v>29</v>
      </c>
      <c r="AB7" s="1" t="s">
        <v>56</v>
      </c>
      <c r="AC7" s="1" t="s">
        <v>44</v>
      </c>
      <c r="AD7" s="1" t="s">
        <v>55</v>
      </c>
      <c r="AE7" s="1" t="s">
        <v>69</v>
      </c>
      <c r="AF7" s="1" t="s">
        <v>68</v>
      </c>
      <c r="AG7" s="1" t="s">
        <v>71</v>
      </c>
      <c r="AJ7" s="1" t="s">
        <v>89</v>
      </c>
    </row>
    <row r="8" spans="1:38" x14ac:dyDescent="0.25">
      <c r="A8" s="1" t="s">
        <v>59</v>
      </c>
      <c r="B8" s="6">
        <v>44287</v>
      </c>
      <c r="C8" s="1" t="s">
        <v>8</v>
      </c>
      <c r="D8" s="3">
        <v>43009.636620370373</v>
      </c>
      <c r="E8" s="2" t="s">
        <v>48</v>
      </c>
      <c r="F8" s="1" t="s">
        <v>6</v>
      </c>
      <c r="J8" s="1">
        <v>9003</v>
      </c>
      <c r="K8" s="1">
        <v>1</v>
      </c>
      <c r="L8" s="1">
        <v>1300</v>
      </c>
      <c r="N8" s="12">
        <f t="shared" si="0"/>
        <v>1300</v>
      </c>
      <c r="O8" s="1">
        <v>70</v>
      </c>
      <c r="P8" s="1">
        <v>80</v>
      </c>
      <c r="Q8" s="1">
        <v>90</v>
      </c>
      <c r="T8" s="1">
        <v>156</v>
      </c>
      <c r="U8" s="12">
        <f t="shared" si="2"/>
        <v>1696</v>
      </c>
      <c r="V8" s="8">
        <v>12</v>
      </c>
      <c r="W8" s="1" t="s">
        <v>35</v>
      </c>
      <c r="X8" s="1" t="s">
        <v>36</v>
      </c>
      <c r="Y8" s="1" t="s">
        <v>37</v>
      </c>
      <c r="Z8" s="1" t="s">
        <v>38</v>
      </c>
      <c r="AA8" s="1" t="s">
        <v>29</v>
      </c>
      <c r="AB8" s="1" t="s">
        <v>56</v>
      </c>
      <c r="AC8" s="1" t="s">
        <v>44</v>
      </c>
      <c r="AD8" s="1" t="s">
        <v>55</v>
      </c>
      <c r="AE8" s="1" t="s">
        <v>69</v>
      </c>
      <c r="AF8" s="1" t="s">
        <v>68</v>
      </c>
      <c r="AG8" s="1" t="s">
        <v>71</v>
      </c>
      <c r="AI8" s="1" t="s">
        <v>77</v>
      </c>
    </row>
    <row r="9" spans="1:38" x14ac:dyDescent="0.25">
      <c r="A9" s="1" t="s">
        <v>60</v>
      </c>
      <c r="B9" s="6">
        <v>44287</v>
      </c>
      <c r="C9" s="1" t="s">
        <v>9</v>
      </c>
      <c r="D9" s="3">
        <v>43009.636655092596</v>
      </c>
      <c r="E9" s="2" t="s">
        <v>49</v>
      </c>
      <c r="F9" s="1" t="s">
        <v>6</v>
      </c>
      <c r="J9" s="1">
        <v>9003</v>
      </c>
      <c r="K9" s="1">
        <v>1</v>
      </c>
      <c r="L9" s="1">
        <v>3445</v>
      </c>
      <c r="N9" s="12">
        <f t="shared" si="0"/>
        <v>3445</v>
      </c>
      <c r="O9" s="1">
        <v>80</v>
      </c>
      <c r="P9" s="1">
        <v>90</v>
      </c>
      <c r="Q9" s="1">
        <v>100</v>
      </c>
      <c r="T9" s="1">
        <v>413.4</v>
      </c>
      <c r="U9" s="12">
        <f t="shared" si="2"/>
        <v>4128.3999999999996</v>
      </c>
      <c r="V9" s="8">
        <v>12</v>
      </c>
      <c r="W9" s="1" t="s">
        <v>35</v>
      </c>
      <c r="X9" s="1" t="s">
        <v>36</v>
      </c>
      <c r="Y9" s="1" t="s">
        <v>37</v>
      </c>
      <c r="Z9" s="1" t="s">
        <v>38</v>
      </c>
      <c r="AA9" s="1" t="s">
        <v>29</v>
      </c>
      <c r="AB9" s="1" t="s">
        <v>56</v>
      </c>
      <c r="AC9" s="1" t="s">
        <v>44</v>
      </c>
      <c r="AD9" s="1" t="s">
        <v>55</v>
      </c>
      <c r="AE9" s="1" t="s">
        <v>69</v>
      </c>
      <c r="AF9" s="1" t="s">
        <v>68</v>
      </c>
      <c r="AG9" s="1" t="s">
        <v>71</v>
      </c>
    </row>
    <row r="10" spans="1:38" x14ac:dyDescent="0.25">
      <c r="A10" s="1" t="s">
        <v>61</v>
      </c>
      <c r="B10" s="6">
        <v>44287</v>
      </c>
      <c r="C10" s="1" t="s">
        <v>10</v>
      </c>
      <c r="D10" s="3">
        <v>43009.636689814812</v>
      </c>
      <c r="E10" s="2" t="s">
        <v>50</v>
      </c>
      <c r="F10" s="1" t="s">
        <v>6</v>
      </c>
      <c r="J10" s="1">
        <v>9003</v>
      </c>
      <c r="K10" s="1">
        <v>1</v>
      </c>
      <c r="L10" s="1">
        <v>1300</v>
      </c>
      <c r="N10" s="12">
        <f t="shared" si="0"/>
        <v>1300</v>
      </c>
      <c r="O10" s="1">
        <v>90</v>
      </c>
      <c r="P10" s="1">
        <v>100</v>
      </c>
      <c r="Q10" s="1">
        <v>110</v>
      </c>
      <c r="T10" s="1">
        <v>156</v>
      </c>
      <c r="U10" s="12">
        <f t="shared" si="2"/>
        <v>1756</v>
      </c>
      <c r="V10" s="8">
        <v>12</v>
      </c>
      <c r="W10" s="1" t="s">
        <v>35</v>
      </c>
      <c r="X10" s="1" t="s">
        <v>36</v>
      </c>
      <c r="Y10" s="1" t="s">
        <v>37</v>
      </c>
      <c r="Z10" s="1" t="s">
        <v>38</v>
      </c>
      <c r="AA10" s="1" t="s">
        <v>29</v>
      </c>
      <c r="AB10" s="1" t="s">
        <v>56</v>
      </c>
      <c r="AC10" s="1" t="s">
        <v>44</v>
      </c>
      <c r="AD10" s="1" t="s">
        <v>55</v>
      </c>
      <c r="AE10" s="1" t="s">
        <v>69</v>
      </c>
      <c r="AF10" s="1" t="s">
        <v>68</v>
      </c>
      <c r="AG10" s="1" t="s">
        <v>71</v>
      </c>
    </row>
    <row r="11" spans="1:38" x14ac:dyDescent="0.25">
      <c r="A11" s="1" t="s">
        <v>62</v>
      </c>
      <c r="B11" s="6">
        <v>44287</v>
      </c>
      <c r="C11" s="1" t="s">
        <v>11</v>
      </c>
      <c r="D11" s="3">
        <v>43009.636724537035</v>
      </c>
      <c r="E11" s="2" t="s">
        <v>51</v>
      </c>
      <c r="F11" s="1" t="s">
        <v>6</v>
      </c>
      <c r="J11" s="1">
        <v>9003</v>
      </c>
      <c r="K11" s="1">
        <v>1</v>
      </c>
      <c r="L11" s="1">
        <v>1625</v>
      </c>
      <c r="N11" s="12">
        <f t="shared" si="0"/>
        <v>1625</v>
      </c>
      <c r="O11" s="1">
        <v>100</v>
      </c>
      <c r="P11" s="1">
        <v>110</v>
      </c>
      <c r="Q11" s="1">
        <v>120</v>
      </c>
      <c r="T11" s="1">
        <v>195</v>
      </c>
      <c r="U11" s="12">
        <f t="shared" si="2"/>
        <v>2150</v>
      </c>
      <c r="V11" s="8">
        <v>12</v>
      </c>
      <c r="W11" s="1" t="s">
        <v>35</v>
      </c>
      <c r="X11" s="1" t="s">
        <v>36</v>
      </c>
      <c r="Y11" s="1" t="s">
        <v>37</v>
      </c>
      <c r="Z11" s="1" t="s">
        <v>38</v>
      </c>
      <c r="AA11" s="1" t="s">
        <v>29</v>
      </c>
      <c r="AB11" s="1" t="s">
        <v>56</v>
      </c>
      <c r="AC11" s="1" t="s">
        <v>44</v>
      </c>
      <c r="AD11" s="1" t="s">
        <v>55</v>
      </c>
      <c r="AE11" s="1" t="s">
        <v>69</v>
      </c>
      <c r="AF11" s="1" t="s">
        <v>68</v>
      </c>
      <c r="AG11" s="1" t="s">
        <v>71</v>
      </c>
    </row>
    <row r="12" spans="1:38" x14ac:dyDescent="0.25">
      <c r="A12" s="1" t="s">
        <v>63</v>
      </c>
      <c r="B12" s="6">
        <v>44287</v>
      </c>
      <c r="C12" s="1" t="s">
        <v>12</v>
      </c>
      <c r="D12" s="3">
        <v>43010.736689814818</v>
      </c>
      <c r="E12" s="2" t="s">
        <v>52</v>
      </c>
      <c r="F12" s="1" t="s">
        <v>6</v>
      </c>
      <c r="J12" s="1">
        <v>9003</v>
      </c>
      <c r="K12" s="1">
        <v>1</v>
      </c>
      <c r="L12" s="1">
        <v>975</v>
      </c>
      <c r="N12" s="12">
        <f t="shared" si="0"/>
        <v>975</v>
      </c>
      <c r="O12" s="1">
        <v>110</v>
      </c>
      <c r="P12" s="1">
        <v>120</v>
      </c>
      <c r="Q12" s="1">
        <v>130</v>
      </c>
      <c r="T12" s="1">
        <v>117</v>
      </c>
      <c r="U12" s="12">
        <f t="shared" si="2"/>
        <v>1452</v>
      </c>
      <c r="V12" s="8">
        <v>12</v>
      </c>
      <c r="W12" s="1" t="s">
        <v>35</v>
      </c>
      <c r="X12" s="1" t="s">
        <v>36</v>
      </c>
      <c r="Y12" s="1" t="s">
        <v>37</v>
      </c>
      <c r="Z12" s="1" t="s">
        <v>38</v>
      </c>
      <c r="AA12" s="1" t="s">
        <v>29</v>
      </c>
      <c r="AB12" s="1" t="s">
        <v>56</v>
      </c>
      <c r="AC12" s="1" t="s">
        <v>44</v>
      </c>
      <c r="AD12" s="1" t="s">
        <v>55</v>
      </c>
      <c r="AE12" s="1" t="s">
        <v>69</v>
      </c>
      <c r="AF12" s="1" t="s">
        <v>68</v>
      </c>
      <c r="AG12" s="1" t="s">
        <v>71</v>
      </c>
    </row>
    <row r="13" spans="1:38" x14ac:dyDescent="0.25">
      <c r="A13" s="1" t="s">
        <v>64</v>
      </c>
      <c r="B13" s="6">
        <v>44287</v>
      </c>
      <c r="C13" s="1" t="s">
        <v>13</v>
      </c>
      <c r="D13" s="3">
        <v>43010.754027777781</v>
      </c>
      <c r="E13" s="2" t="s">
        <v>53</v>
      </c>
      <c r="F13" s="1" t="s">
        <v>6</v>
      </c>
      <c r="J13" s="1">
        <v>9003</v>
      </c>
      <c r="K13" s="1">
        <v>2</v>
      </c>
      <c r="L13" s="1">
        <v>812.5</v>
      </c>
      <c r="N13" s="12">
        <f t="shared" si="0"/>
        <v>1625</v>
      </c>
      <c r="O13" s="1">
        <v>120</v>
      </c>
      <c r="P13" s="1">
        <v>130</v>
      </c>
      <c r="Q13" s="1">
        <v>140</v>
      </c>
      <c r="T13" s="1">
        <v>195</v>
      </c>
      <c r="U13" s="12">
        <f t="shared" si="2"/>
        <v>2210</v>
      </c>
      <c r="V13" s="8">
        <v>12</v>
      </c>
      <c r="W13" s="1" t="s">
        <v>35</v>
      </c>
      <c r="X13" s="1" t="s">
        <v>36</v>
      </c>
      <c r="Y13" s="1" t="s">
        <v>37</v>
      </c>
      <c r="Z13" s="1" t="s">
        <v>38</v>
      </c>
      <c r="AA13" s="1" t="s">
        <v>29</v>
      </c>
      <c r="AB13" s="1" t="s">
        <v>56</v>
      </c>
      <c r="AC13" s="1" t="s">
        <v>44</v>
      </c>
      <c r="AD13" s="1" t="s">
        <v>55</v>
      </c>
      <c r="AE13" s="1" t="s">
        <v>69</v>
      </c>
      <c r="AF13" s="1" t="s">
        <v>68</v>
      </c>
      <c r="AG13" s="1" t="s">
        <v>71</v>
      </c>
    </row>
    <row r="14" spans="1:38" x14ac:dyDescent="0.25">
      <c r="E14" s="2"/>
    </row>
    <row r="15" spans="1:38" x14ac:dyDescent="0.25">
      <c r="E15" s="2"/>
    </row>
    <row r="16" spans="1:38" x14ac:dyDescent="0.25">
      <c r="E16" s="2"/>
      <c r="F16" s="9" t="s">
        <v>15</v>
      </c>
      <c r="G16" s="9" t="s">
        <v>78</v>
      </c>
      <c r="H16" s="9" t="s">
        <v>79</v>
      </c>
      <c r="I16" s="10" t="s">
        <v>80</v>
      </c>
      <c r="J16" s="9" t="s">
        <v>3</v>
      </c>
      <c r="K16" s="9" t="s">
        <v>81</v>
      </c>
      <c r="L16" s="9" t="s">
        <v>0</v>
      </c>
      <c r="M16" s="9" t="s">
        <v>84</v>
      </c>
      <c r="N16" s="9" t="s">
        <v>82</v>
      </c>
      <c r="O16" s="9"/>
      <c r="P16" s="9"/>
      <c r="Q16" s="9"/>
    </row>
    <row r="17" spans="1:36" x14ac:dyDescent="0.25">
      <c r="A17" s="11">
        <v>1</v>
      </c>
      <c r="B17" s="11">
        <v>2</v>
      </c>
      <c r="C17" s="11">
        <v>3</v>
      </c>
      <c r="D17" s="11">
        <v>4</v>
      </c>
      <c r="E17" s="11">
        <v>5</v>
      </c>
      <c r="F17" s="11">
        <v>6</v>
      </c>
      <c r="G17" s="11">
        <v>7</v>
      </c>
      <c r="H17" s="11">
        <v>8</v>
      </c>
      <c r="I17" s="11">
        <v>9</v>
      </c>
      <c r="J17" s="11">
        <v>10</v>
      </c>
      <c r="K17" s="11">
        <v>11</v>
      </c>
      <c r="L17" s="11">
        <v>12</v>
      </c>
      <c r="M17" s="11">
        <v>13</v>
      </c>
      <c r="N17" s="11">
        <v>14</v>
      </c>
      <c r="O17" s="11">
        <v>15</v>
      </c>
      <c r="P17" s="11">
        <v>16</v>
      </c>
      <c r="Q17" s="11">
        <v>17</v>
      </c>
      <c r="R17" s="11">
        <v>18</v>
      </c>
      <c r="S17" s="11">
        <v>19</v>
      </c>
      <c r="T17" s="11">
        <v>20</v>
      </c>
      <c r="U17" s="11">
        <v>21</v>
      </c>
      <c r="V17" s="11">
        <v>22</v>
      </c>
      <c r="W17" s="11">
        <v>23</v>
      </c>
      <c r="X17" s="11">
        <v>24</v>
      </c>
      <c r="Y17" s="11">
        <v>25</v>
      </c>
      <c r="Z17" s="11">
        <v>26</v>
      </c>
      <c r="AA17" s="11">
        <v>27</v>
      </c>
      <c r="AB17" s="11">
        <v>28</v>
      </c>
      <c r="AC17" s="11">
        <v>29</v>
      </c>
      <c r="AD17" s="11">
        <v>30</v>
      </c>
      <c r="AE17" s="11">
        <v>31</v>
      </c>
      <c r="AF17" s="11">
        <v>32</v>
      </c>
      <c r="AG17" s="11">
        <v>33</v>
      </c>
      <c r="AH17" s="11">
        <v>34</v>
      </c>
      <c r="AI17" s="11">
        <v>35</v>
      </c>
      <c r="AJ17" s="11">
        <v>36</v>
      </c>
    </row>
    <row r="18" spans="1:36" x14ac:dyDescent="0.25">
      <c r="E18" s="2"/>
    </row>
    <row r="19" spans="1:36" x14ac:dyDescent="0.25">
      <c r="E19" s="2"/>
      <c r="AH19" s="1">
        <f>-1854-2983-469343.7-60-90-120-66146.66-66146.66+300</f>
        <v>-606444.02</v>
      </c>
    </row>
    <row r="20" spans="1:36" x14ac:dyDescent="0.25">
      <c r="E20" s="2"/>
    </row>
    <row r="21" spans="1:36" x14ac:dyDescent="0.25">
      <c r="E21" s="2"/>
    </row>
    <row r="22" spans="1:36" x14ac:dyDescent="0.25">
      <c r="E22" s="2"/>
    </row>
    <row r="23" spans="1:36" x14ac:dyDescent="0.25">
      <c r="E23" s="2"/>
    </row>
    <row r="24" spans="1:36" x14ac:dyDescent="0.25">
      <c r="E24" s="2"/>
    </row>
    <row r="25" spans="1:36" x14ac:dyDescent="0.25">
      <c r="E25" s="2"/>
    </row>
    <row r="26" spans="1:36" x14ac:dyDescent="0.25">
      <c r="E26" s="2"/>
    </row>
    <row r="27" spans="1:36" x14ac:dyDescent="0.25">
      <c r="E27" s="2"/>
    </row>
    <row r="28" spans="1:36" x14ac:dyDescent="0.25">
      <c r="E28" s="2"/>
    </row>
    <row r="29" spans="1:36" x14ac:dyDescent="0.25">
      <c r="E29" s="2"/>
    </row>
    <row r="30" spans="1:36" x14ac:dyDescent="0.25">
      <c r="E30" s="2"/>
    </row>
    <row r="31" spans="1:36" x14ac:dyDescent="0.25">
      <c r="E31" s="2"/>
    </row>
    <row r="32" spans="1:36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</cp:lastModifiedBy>
  <dcterms:created xsi:type="dcterms:W3CDTF">2017-12-04T06:01:13Z</dcterms:created>
  <dcterms:modified xsi:type="dcterms:W3CDTF">2022-11-26T07:28:28Z</dcterms:modified>
</cp:coreProperties>
</file>